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fop-my.sharepoint.com/personal/gmauri_inefop_org_uy/Documents/Documents/2022/Presupuesto/Informes de ejecucion presupuestal/"/>
    </mc:Choice>
  </mc:AlternateContent>
  <xr:revisionPtr revIDLastSave="31" documentId="8_{467727EA-26FA-4C1A-B250-25E6C11C5403}" xr6:coauthVersionLast="47" xr6:coauthVersionMax="47" xr10:uidLastSave="{952615C5-FCA2-4C58-AF89-C68E9FEEDE6B}"/>
  <bookViews>
    <workbookView xWindow="-120" yWindow="-120" windowWidth="20730" windowHeight="11160" firstSheet="1" activeTab="1" xr2:uid="{CF1C11B2-F1F9-45FE-A19D-94DE17953929}"/>
  </bookViews>
  <sheets>
    <sheet name="Transparencia activa egresos" sheetId="1" r:id="rId1"/>
    <sheet name="Transparencia activa Ingreso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2" i="1" l="1"/>
  <c r="E49" i="1"/>
  <c r="E47" i="1"/>
  <c r="E46" i="1"/>
  <c r="E45" i="1"/>
  <c r="E44" i="1"/>
  <c r="E43" i="1"/>
  <c r="D42" i="1"/>
  <c r="D53" i="1" s="1"/>
  <c r="C42" i="1"/>
  <c r="E41" i="1"/>
  <c r="E40" i="1"/>
  <c r="E38" i="1"/>
  <c r="E37" i="1"/>
  <c r="E36" i="1"/>
  <c r="C36" i="1"/>
  <c r="C26" i="1" s="1"/>
  <c r="E35" i="1"/>
  <c r="E34" i="1"/>
  <c r="E33" i="1"/>
  <c r="E32" i="1"/>
  <c r="C31" i="1"/>
  <c r="E31" i="1" s="1"/>
  <c r="E30" i="1"/>
  <c r="E29" i="1"/>
  <c r="E28" i="1"/>
  <c r="C27" i="1"/>
  <c r="E27" i="1" s="1"/>
  <c r="D26" i="1"/>
  <c r="E26" i="1" s="1"/>
  <c r="E25" i="1"/>
  <c r="E24" i="1"/>
  <c r="E23" i="1"/>
  <c r="C22" i="1"/>
  <c r="E22" i="1" s="1"/>
  <c r="E21" i="1"/>
  <c r="E20" i="1"/>
  <c r="E19" i="1"/>
  <c r="E18" i="1"/>
  <c r="C18" i="1"/>
  <c r="C17" i="1" s="1"/>
  <c r="E17" i="1" s="1"/>
  <c r="C16" i="1"/>
  <c r="E16" i="1" s="1"/>
  <c r="E15" i="1"/>
  <c r="C14" i="1"/>
  <c r="E14" i="1" s="1"/>
  <c r="E13" i="1"/>
  <c r="E11" i="1"/>
  <c r="E9" i="1"/>
  <c r="E8" i="1"/>
  <c r="C8" i="1"/>
  <c r="C3" i="1" s="1"/>
  <c r="E7" i="1"/>
  <c r="E6" i="1"/>
  <c r="E5" i="1"/>
  <c r="E4" i="1"/>
  <c r="D2" i="1"/>
  <c r="E3" i="1" l="1"/>
  <c r="C12" i="1"/>
  <c r="E42" i="1"/>
  <c r="E12" i="1" l="1"/>
  <c r="C10" i="1"/>
  <c r="E10" i="1" l="1"/>
  <c r="C2" i="1"/>
  <c r="E2" i="1" l="1"/>
  <c r="C53" i="1"/>
  <c r="E5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tc={4AD27935-D73D-448C-9413-CAF049D22BE9}</author>
  </authors>
  <commentList>
    <comment ref="C18" authorId="0" shapeId="0" xr:uid="{4AD27935-D73D-448C-9413-CAF049D22BE9}">
      <text>
        <t>[Threaded comment]
Your version of Excel allows you to read this threaded comment; however, any edits to it will get removed if the file is opened in a newer version of Excel. Learn more: https://go.microsoft.com/fwlink/?linkid=870924
Comment:
    No se toma Coursera</t>
      </text>
    </comment>
  </commentList>
</comments>
</file>

<file path=xl/sharedStrings.xml><?xml version="1.0" encoding="utf-8"?>
<sst xmlns="http://schemas.openxmlformats.org/spreadsheetml/2006/main" count="125" uniqueCount="124">
  <si>
    <t>Valores en millones de pesos</t>
  </si>
  <si>
    <t>Presupuesto</t>
  </si>
  <si>
    <t>Ejecución</t>
  </si>
  <si>
    <t>% Ejecucion</t>
  </si>
  <si>
    <t>I</t>
  </si>
  <si>
    <t>Entregar Valor a los Beneficiarios</t>
  </si>
  <si>
    <t>1.1</t>
  </si>
  <si>
    <t>Aprendizaje permanente, competencias transversales</t>
  </si>
  <si>
    <t>1.1.1</t>
  </si>
  <si>
    <t xml:space="preserve">Informar sobre ML </t>
  </si>
  <si>
    <t>1.1.2</t>
  </si>
  <si>
    <t>Certificación de competencias</t>
  </si>
  <si>
    <t>1.1.3</t>
  </si>
  <si>
    <t>Entrenamiento de competencias transversales</t>
  </si>
  <si>
    <t>1.1.4</t>
  </si>
  <si>
    <t>Formación en habilidades digitales</t>
  </si>
  <si>
    <t>1.1.5</t>
  </si>
  <si>
    <t>Formación en idiomas</t>
  </si>
  <si>
    <t>1.1.6</t>
  </si>
  <si>
    <t>Culminacion de Ciclos</t>
  </si>
  <si>
    <t>1.2</t>
  </si>
  <si>
    <t>Orientación y Formación Profesional</t>
  </si>
  <si>
    <t>1.2.1</t>
  </si>
  <si>
    <t>Asesorar y recomendar beneficiarios</t>
  </si>
  <si>
    <t>1.2.2</t>
  </si>
  <si>
    <t>Ofrecer FP a la PEA</t>
  </si>
  <si>
    <t>1.2.2.1</t>
  </si>
  <si>
    <t>Trabajadores desempleados y en seguro de desempleo</t>
  </si>
  <si>
    <t>1.2.2.2</t>
  </si>
  <si>
    <t>Reconversión y optimización laboral de trabajadores en actividad</t>
  </si>
  <si>
    <t>1.2.3</t>
  </si>
  <si>
    <t>Ofrecer FP focalizada en poblaciones vulnerables</t>
  </si>
  <si>
    <t>1.2.4</t>
  </si>
  <si>
    <t>Proyectos de FP en acuerdo con terceros</t>
  </si>
  <si>
    <t>1.3</t>
  </si>
  <si>
    <t>Gestión del talento en empresas</t>
  </si>
  <si>
    <t>1.3.1.1</t>
  </si>
  <si>
    <t>Gestión del talento</t>
  </si>
  <si>
    <t>1.3.1.2</t>
  </si>
  <si>
    <t>Apoyo a empresas</t>
  </si>
  <si>
    <t>1.3.2</t>
  </si>
  <si>
    <t>Emprendedores</t>
  </si>
  <si>
    <t>1.3.3</t>
  </si>
  <si>
    <t>Cadenas sectoriales</t>
  </si>
  <si>
    <t>1.4</t>
  </si>
  <si>
    <t>Otros cometidos del Instituto</t>
  </si>
  <si>
    <t>1.4.1</t>
  </si>
  <si>
    <t>Promoción del empleo</t>
  </si>
  <si>
    <t>1.4.2</t>
  </si>
  <si>
    <t>Programas de negociación colectiva</t>
  </si>
  <si>
    <t>1.4.3</t>
  </si>
  <si>
    <t>Acuerdos UTU</t>
  </si>
  <si>
    <t>II</t>
  </si>
  <si>
    <t>Procesos internos</t>
  </si>
  <si>
    <t>2.1</t>
  </si>
  <si>
    <t>Desarrollar el Ecosistema</t>
  </si>
  <si>
    <t>2.1.1</t>
  </si>
  <si>
    <t>Articulación con sist educativo</t>
  </si>
  <si>
    <t>2.1.2</t>
  </si>
  <si>
    <t>Programa nodos INEFOP en territorio</t>
  </si>
  <si>
    <t>2.1.3</t>
  </si>
  <si>
    <t>Fortalecimiento ECAS</t>
  </si>
  <si>
    <t>2.2</t>
  </si>
  <si>
    <t>Comunicarse eficientemente c los Involucrados</t>
  </si>
  <si>
    <t>2.2.1</t>
  </si>
  <si>
    <t>Sistema de Atención al Usuario</t>
  </si>
  <si>
    <t>2.2.2</t>
  </si>
  <si>
    <t>Renovar Imagen y Sitio Web</t>
  </si>
  <si>
    <t>2.2.3</t>
  </si>
  <si>
    <t>Evaluación de Percepción</t>
  </si>
  <si>
    <t>2.2.4</t>
  </si>
  <si>
    <t>Otras inversiones no recurrentes en comunicación</t>
  </si>
  <si>
    <t>2.3</t>
  </si>
  <si>
    <t xml:space="preserve">Adquirir FP </t>
  </si>
  <si>
    <t>2.3.1</t>
  </si>
  <si>
    <t>Metodología de Adquisición</t>
  </si>
  <si>
    <t>2.3.2</t>
  </si>
  <si>
    <t>Formación de Docentes</t>
  </si>
  <si>
    <t>2.4</t>
  </si>
  <si>
    <t>Supervisar desempeño de capacitadores</t>
  </si>
  <si>
    <t>2.5</t>
  </si>
  <si>
    <t>Evaluar resultados e Impacto</t>
  </si>
  <si>
    <t>2.7</t>
  </si>
  <si>
    <t>Articular Ambitos Sectoriales y Territoriales</t>
  </si>
  <si>
    <t>III</t>
  </si>
  <si>
    <t>Capacidades del Instituto</t>
  </si>
  <si>
    <t>3.1</t>
  </si>
  <si>
    <t>Desarrollar y gestionar proyectos</t>
  </si>
  <si>
    <t>3.2</t>
  </si>
  <si>
    <t>Implementar estrategia TI</t>
  </si>
  <si>
    <t>3.3</t>
  </si>
  <si>
    <t>Incorporar actitud de innovar, evaluar, aprender</t>
  </si>
  <si>
    <t>3.1.1</t>
  </si>
  <si>
    <t>Creación espacio de innovación</t>
  </si>
  <si>
    <t>3.1.2</t>
  </si>
  <si>
    <t>Dinamizar procesos de innovación</t>
  </si>
  <si>
    <t>3.4</t>
  </si>
  <si>
    <t>Conocer mercado laboral y brechas</t>
  </si>
  <si>
    <t>3.5</t>
  </si>
  <si>
    <t>Gestionar talento interno</t>
  </si>
  <si>
    <t>3.6</t>
  </si>
  <si>
    <t>Diseño de instrumentos de formación profesional</t>
  </si>
  <si>
    <t>3.7</t>
  </si>
  <si>
    <t>Diseño instruccional y gestión de entornos virtuales de aprendizaje</t>
  </si>
  <si>
    <t>IV</t>
  </si>
  <si>
    <t>Gastos de funcionamiento</t>
  </si>
  <si>
    <t>TOTAL</t>
  </si>
  <si>
    <t>Ingresos</t>
  </si>
  <si>
    <t>Total ejecutado</t>
  </si>
  <si>
    <t>% ejecución</t>
  </si>
  <si>
    <r>
      <t>Total FRL</t>
    </r>
    <r>
      <rPr>
        <sz val="11"/>
        <color rgb="FF000000"/>
        <rFont val="Calibri"/>
        <family val="2"/>
      </rPr>
      <t>​</t>
    </r>
  </si>
  <si>
    <r>
      <t>1103</t>
    </r>
    <r>
      <rPr>
        <sz val="11"/>
        <color rgb="FF000000"/>
        <rFont val="Calibri"/>
        <family val="2"/>
      </rPr>
      <t>​</t>
    </r>
  </si>
  <si>
    <r>
      <t>1130</t>
    </r>
    <r>
      <rPr>
        <sz val="11"/>
        <color rgb="FF000000"/>
        <rFont val="Calibri"/>
        <family val="2"/>
      </rPr>
      <t>​</t>
    </r>
  </si>
  <si>
    <r>
      <t>Reservas</t>
    </r>
    <r>
      <rPr>
        <sz val="11"/>
        <color rgb="FF000000"/>
        <rFont val="Calibri"/>
        <family val="2"/>
      </rPr>
      <t>​</t>
    </r>
  </si>
  <si>
    <r>
      <t>224</t>
    </r>
    <r>
      <rPr>
        <sz val="11"/>
        <color rgb="FF000000"/>
        <rFont val="Calibri"/>
        <family val="2"/>
      </rPr>
      <t>​</t>
    </r>
  </si>
  <si>
    <r>
      <t>0</t>
    </r>
    <r>
      <rPr>
        <sz val="11"/>
        <color rgb="FF000000"/>
        <rFont val="Calibri"/>
        <family val="2"/>
      </rPr>
      <t>​</t>
    </r>
  </si>
  <si>
    <r>
      <t>RRGG</t>
    </r>
    <r>
      <rPr>
        <sz val="11"/>
        <color rgb="FF000000"/>
        <rFont val="Calibri"/>
        <family val="2"/>
      </rPr>
      <t>​</t>
    </r>
  </si>
  <si>
    <r>
      <t>480</t>
    </r>
    <r>
      <rPr>
        <sz val="11"/>
        <color rgb="FF000000"/>
        <rFont val="Calibri"/>
        <family val="2"/>
      </rPr>
      <t>​</t>
    </r>
  </si>
  <si>
    <r>
      <t>329</t>
    </r>
    <r>
      <rPr>
        <sz val="11"/>
        <color rgb="FF000000"/>
        <rFont val="Calibri"/>
        <family val="2"/>
      </rPr>
      <t>​</t>
    </r>
  </si>
  <si>
    <r>
      <t>68%</t>
    </r>
    <r>
      <rPr>
        <sz val="11"/>
        <color rgb="FF000000"/>
        <rFont val="Calibri"/>
        <family val="2"/>
      </rPr>
      <t>​</t>
    </r>
  </si>
  <si>
    <r>
      <t>TOTAL</t>
    </r>
    <r>
      <rPr>
        <sz val="11"/>
        <color rgb="FF000000"/>
        <rFont val="Calibri"/>
        <family val="2"/>
      </rPr>
      <t>​</t>
    </r>
  </si>
  <si>
    <r>
      <t>1.808</t>
    </r>
    <r>
      <rPr>
        <sz val="11"/>
        <color rgb="FF000000"/>
        <rFont val="Calibri"/>
        <family val="2"/>
      </rPr>
      <t>​</t>
    </r>
  </si>
  <si>
    <r>
      <t>1.459</t>
    </r>
    <r>
      <rPr>
        <sz val="11"/>
        <color rgb="FF000000"/>
        <rFont val="Calibri"/>
        <family val="2"/>
      </rPr>
      <t>​</t>
    </r>
  </si>
  <si>
    <r>
      <t>81%</t>
    </r>
    <r>
      <rPr>
        <sz val="11"/>
        <color rgb="FF000000"/>
        <rFont val="Calibri"/>
        <family val="2"/>
      </rPr>
      <t>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</si>
</sst>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_-;\-* #,##0.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3B8DC5"/>
      </bottom>
      <diagonal/>
    </border>
    <border>
      <left style="thin">
        <color rgb="FF000000"/>
      </left>
      <right style="medium">
        <color rgb="FFFFFFFF"/>
      </right>
      <top style="thin">
        <color rgb="FF000000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n">
        <color rgb="FF000000"/>
      </top>
      <bottom style="medium">
        <color rgb="FFFFFFFF"/>
      </bottom>
      <diagonal/>
    </border>
    <border>
      <left style="thin">
        <color rgb="FF00000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rgb="FF000000"/>
      </left>
      <right style="medium">
        <color rgb="FFFFFFFF"/>
      </right>
      <top style="medium">
        <color rgb="FFFFFFFF"/>
      </top>
      <bottom style="thick">
        <color rgb="FF3B8DC5"/>
      </bottom>
      <diagonal/>
    </border>
    <border>
      <left style="thin">
        <color rgb="FF000000"/>
      </left>
      <right style="medium">
        <color rgb="FFFFFFFF"/>
      </right>
      <top style="thick">
        <color rgb="FF3B8DC5"/>
      </top>
      <bottom style="thin">
        <color rgb="FF000000"/>
      </bottom>
      <diagonal/>
    </border>
    <border>
      <left style="medium">
        <color rgb="FFFFFFFF"/>
      </left>
      <right style="medium">
        <color rgb="FFFFFFFF"/>
      </right>
      <top style="thick">
        <color rgb="FF3B8DC5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 wrapText="1"/>
    </xf>
    <xf numFmtId="164" fontId="4" fillId="3" borderId="3" xfId="0" applyNumberFormat="1" applyFont="1" applyFill="1" applyBorder="1" applyAlignment="1">
      <alignment vertical="center"/>
    </xf>
    <xf numFmtId="9" fontId="4" fillId="3" borderId="3" xfId="1" applyFont="1" applyFill="1" applyBorder="1" applyAlignment="1">
      <alignment vertical="center"/>
    </xf>
    <xf numFmtId="0" fontId="5" fillId="4" borderId="4" xfId="0" applyFont="1" applyFill="1" applyBorder="1"/>
    <xf numFmtId="0" fontId="5" fillId="4" borderId="5" xfId="0" applyFont="1" applyFill="1" applyBorder="1" applyAlignment="1">
      <alignment wrapText="1"/>
    </xf>
    <xf numFmtId="164" fontId="5" fillId="4" borderId="3" xfId="0" applyNumberFormat="1" applyFont="1" applyFill="1" applyBorder="1" applyAlignment="1">
      <alignment vertical="center"/>
    </xf>
    <xf numFmtId="9" fontId="5" fillId="4" borderId="3" xfId="1" applyFont="1" applyFill="1" applyBorder="1" applyAlignment="1">
      <alignment vertical="center"/>
    </xf>
    <xf numFmtId="0" fontId="0" fillId="0" borderId="6" xfId="0" applyBorder="1"/>
    <xf numFmtId="0" fontId="0" fillId="0" borderId="7" xfId="0" applyBorder="1" applyAlignment="1">
      <alignment horizontal="justify" vertical="center"/>
    </xf>
    <xf numFmtId="164" fontId="0" fillId="0" borderId="8" xfId="0" applyNumberFormat="1" applyBorder="1" applyAlignment="1">
      <alignment vertical="center"/>
    </xf>
    <xf numFmtId="9" fontId="0" fillId="0" borderId="8" xfId="1" applyFont="1" applyBorder="1" applyAlignment="1">
      <alignment vertical="center"/>
    </xf>
    <xf numFmtId="0" fontId="0" fillId="5" borderId="9" xfId="0" applyFill="1" applyBorder="1"/>
    <xf numFmtId="0" fontId="0" fillId="5" borderId="10" xfId="0" applyFill="1" applyBorder="1" applyAlignment="1">
      <alignment horizontal="justify" vertical="center"/>
    </xf>
    <xf numFmtId="164" fontId="0" fillId="5" borderId="9" xfId="0" applyNumberFormat="1" applyFill="1" applyBorder="1" applyAlignment="1">
      <alignment vertical="center"/>
    </xf>
    <xf numFmtId="9" fontId="0" fillId="5" borderId="9" xfId="1" applyFont="1" applyFill="1" applyBorder="1" applyAlignment="1">
      <alignment vertical="center"/>
    </xf>
    <xf numFmtId="0" fontId="0" fillId="0" borderId="9" xfId="0" applyBorder="1"/>
    <xf numFmtId="0" fontId="0" fillId="0" borderId="10" xfId="0" applyBorder="1" applyAlignment="1">
      <alignment horizontal="justify" vertical="center"/>
    </xf>
    <xf numFmtId="164" fontId="0" fillId="0" borderId="9" xfId="0" applyNumberFormat="1" applyBorder="1" applyAlignment="1">
      <alignment vertical="center"/>
    </xf>
    <xf numFmtId="9" fontId="0" fillId="0" borderId="9" xfId="1" applyFont="1" applyBorder="1" applyAlignment="1">
      <alignment vertical="center"/>
    </xf>
    <xf numFmtId="0" fontId="0" fillId="5" borderId="9" xfId="0" applyFill="1" applyBorder="1" applyAlignment="1">
      <alignment vertical="center"/>
    </xf>
    <xf numFmtId="0" fontId="0" fillId="5" borderId="11" xfId="0" applyFill="1" applyBorder="1"/>
    <xf numFmtId="164" fontId="0" fillId="5" borderId="11" xfId="0" applyNumberFormat="1" applyFill="1" applyBorder="1" applyAlignment="1">
      <alignment vertical="center"/>
    </xf>
    <xf numFmtId="9" fontId="0" fillId="5" borderId="11" xfId="1" applyFont="1" applyFill="1" applyBorder="1" applyAlignment="1">
      <alignment vertical="center"/>
    </xf>
    <xf numFmtId="0" fontId="5" fillId="4" borderId="3" xfId="0" applyFont="1" applyFill="1" applyBorder="1"/>
    <xf numFmtId="0" fontId="5" fillId="4" borderId="12" xfId="0" applyFont="1" applyFill="1" applyBorder="1"/>
    <xf numFmtId="0" fontId="2" fillId="6" borderId="13" xfId="0" applyFont="1" applyFill="1" applyBorder="1"/>
    <xf numFmtId="0" fontId="2" fillId="6" borderId="14" xfId="0" applyFont="1" applyFill="1" applyBorder="1"/>
    <xf numFmtId="164" fontId="0" fillId="6" borderId="6" xfId="0" applyNumberFormat="1" applyFill="1" applyBorder="1" applyAlignment="1">
      <alignment vertical="center"/>
    </xf>
    <xf numFmtId="9" fontId="0" fillId="6" borderId="6" xfId="1" applyFont="1" applyFill="1" applyBorder="1" applyAlignment="1">
      <alignment vertical="center"/>
    </xf>
    <xf numFmtId="0" fontId="2" fillId="6" borderId="15" xfId="0" applyFont="1" applyFill="1" applyBorder="1"/>
    <xf numFmtId="0" fontId="2" fillId="6" borderId="16" xfId="0" applyFont="1" applyFill="1" applyBorder="1"/>
    <xf numFmtId="164" fontId="0" fillId="6" borderId="9" xfId="0" applyNumberFormat="1" applyFill="1" applyBorder="1" applyAlignment="1">
      <alignment vertical="center"/>
    </xf>
    <xf numFmtId="9" fontId="0" fillId="6" borderId="9" xfId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justify" vertical="center"/>
    </xf>
    <xf numFmtId="0" fontId="2" fillId="6" borderId="17" xfId="0" applyFont="1" applyFill="1" applyBorder="1"/>
    <xf numFmtId="0" fontId="2" fillId="6" borderId="18" xfId="0" applyFont="1" applyFill="1" applyBorder="1"/>
    <xf numFmtId="164" fontId="0" fillId="6" borderId="19" xfId="0" applyNumberFormat="1" applyFill="1" applyBorder="1" applyAlignment="1">
      <alignment vertical="center"/>
    </xf>
    <xf numFmtId="9" fontId="0" fillId="6" borderId="19" xfId="1" applyFont="1" applyFill="1" applyBorder="1" applyAlignment="1">
      <alignment vertic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6" xfId="0" applyBorder="1"/>
    <xf numFmtId="0" fontId="0" fillId="0" borderId="23" xfId="0" applyBorder="1"/>
    <xf numFmtId="0" fontId="0" fillId="0" borderId="18" xfId="0" applyBorder="1"/>
    <xf numFmtId="164" fontId="0" fillId="0" borderId="19" xfId="0" applyNumberFormat="1" applyBorder="1" applyAlignment="1">
      <alignment vertical="center"/>
    </xf>
    <xf numFmtId="9" fontId="0" fillId="0" borderId="19" xfId="1" applyFon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9" fontId="0" fillId="0" borderId="11" xfId="1" applyFont="1" applyBorder="1" applyAlignment="1">
      <alignment vertical="center"/>
    </xf>
    <xf numFmtId="3" fontId="4" fillId="7" borderId="24" xfId="0" applyNumberFormat="1" applyFont="1" applyFill="1" applyBorder="1" applyAlignment="1">
      <alignment horizontal="left" vertical="center" wrapText="1"/>
    </xf>
    <xf numFmtId="3" fontId="4" fillId="7" borderId="24" xfId="0" applyNumberFormat="1" applyFont="1" applyFill="1" applyBorder="1" applyAlignment="1">
      <alignment horizontal="center" vertical="center" wrapText="1"/>
    </xf>
    <xf numFmtId="164" fontId="4" fillId="7" borderId="25" xfId="0" applyNumberFormat="1" applyFont="1" applyFill="1" applyBorder="1" applyAlignment="1">
      <alignment vertical="center" wrapText="1"/>
    </xf>
    <xf numFmtId="9" fontId="4" fillId="7" borderId="25" xfId="1" applyFont="1" applyFill="1" applyBorder="1" applyAlignment="1">
      <alignment vertical="center" wrapText="1"/>
    </xf>
    <xf numFmtId="0" fontId="5" fillId="8" borderId="3" xfId="0" applyFont="1" applyFill="1" applyBorder="1"/>
    <xf numFmtId="0" fontId="5" fillId="8" borderId="12" xfId="0" applyFont="1" applyFill="1" applyBorder="1"/>
    <xf numFmtId="164" fontId="5" fillId="8" borderId="3" xfId="0" applyNumberFormat="1" applyFont="1" applyFill="1" applyBorder="1" applyAlignment="1">
      <alignment vertical="center"/>
    </xf>
    <xf numFmtId="9" fontId="5" fillId="8" borderId="3" xfId="1" applyFont="1" applyFill="1" applyBorder="1" applyAlignment="1">
      <alignment vertical="center"/>
    </xf>
    <xf numFmtId="0" fontId="0" fillId="0" borderId="13" xfId="0" applyBorder="1"/>
    <xf numFmtId="0" fontId="0" fillId="0" borderId="14" xfId="0" applyBorder="1"/>
    <xf numFmtId="164" fontId="0" fillId="0" borderId="6" xfId="0" applyNumberFormat="1" applyBorder="1" applyAlignment="1">
      <alignment vertical="center"/>
    </xf>
    <xf numFmtId="9" fontId="0" fillId="0" borderId="6" xfId="1" applyFont="1" applyBorder="1" applyAlignment="1">
      <alignment vertical="center"/>
    </xf>
    <xf numFmtId="0" fontId="0" fillId="0" borderId="26" xfId="0" applyBorder="1"/>
    <xf numFmtId="0" fontId="0" fillId="0" borderId="27" xfId="0" applyBorder="1"/>
    <xf numFmtId="3" fontId="4" fillId="9" borderId="12" xfId="0" applyNumberFormat="1" applyFont="1" applyFill="1" applyBorder="1" applyAlignment="1">
      <alignment vertical="center" wrapText="1"/>
    </xf>
    <xf numFmtId="164" fontId="4" fillId="9" borderId="28" xfId="0" applyNumberFormat="1" applyFont="1" applyFill="1" applyBorder="1" applyAlignment="1">
      <alignment vertical="center" wrapText="1"/>
    </xf>
    <xf numFmtId="9" fontId="4" fillId="9" borderId="28" xfId="1" applyFont="1" applyFill="1" applyBorder="1" applyAlignment="1">
      <alignment vertical="center" wrapText="1"/>
    </xf>
    <xf numFmtId="0" fontId="5" fillId="10" borderId="3" xfId="0" applyFont="1" applyFill="1" applyBorder="1"/>
    <xf numFmtId="0" fontId="5" fillId="10" borderId="12" xfId="0" applyFont="1" applyFill="1" applyBorder="1"/>
    <xf numFmtId="164" fontId="5" fillId="10" borderId="3" xfId="0" applyNumberFormat="1" applyFont="1" applyFill="1" applyBorder="1" applyAlignment="1">
      <alignment vertical="center"/>
    </xf>
    <xf numFmtId="9" fontId="5" fillId="10" borderId="3" xfId="1" applyFont="1" applyFill="1" applyBorder="1" applyAlignment="1">
      <alignment vertical="center"/>
    </xf>
    <xf numFmtId="0" fontId="5" fillId="10" borderId="29" xfId="0" applyFont="1" applyFill="1" applyBorder="1"/>
    <xf numFmtId="0" fontId="5" fillId="10" borderId="30" xfId="0" applyFont="1" applyFill="1" applyBorder="1" applyAlignment="1">
      <alignment vertical="center" wrapText="1"/>
    </xf>
    <xf numFmtId="164" fontId="5" fillId="10" borderId="29" xfId="0" applyNumberFormat="1" applyFont="1" applyFill="1" applyBorder="1" applyAlignment="1">
      <alignment vertical="center"/>
    </xf>
    <xf numFmtId="9" fontId="5" fillId="10" borderId="29" xfId="1" applyFont="1" applyFill="1" applyBorder="1" applyAlignment="1">
      <alignment vertical="center"/>
    </xf>
    <xf numFmtId="0" fontId="0" fillId="0" borderId="31" xfId="0" applyBorder="1"/>
    <xf numFmtId="164" fontId="0" fillId="0" borderId="32" xfId="0" applyNumberFormat="1" applyBorder="1"/>
    <xf numFmtId="9" fontId="0" fillId="0" borderId="32" xfId="1" applyFont="1" applyBorder="1"/>
    <xf numFmtId="0" fontId="0" fillId="0" borderId="33" xfId="0" applyBorder="1"/>
    <xf numFmtId="164" fontId="0" fillId="0" borderId="34" xfId="0" applyNumberFormat="1" applyBorder="1"/>
    <xf numFmtId="9" fontId="0" fillId="0" borderId="34" xfId="1" applyFont="1" applyBorder="1"/>
    <xf numFmtId="0" fontId="5" fillId="10" borderId="3" xfId="0" applyFont="1" applyFill="1" applyBorder="1" applyAlignment="1">
      <alignment vertical="center"/>
    </xf>
    <xf numFmtId="0" fontId="5" fillId="10" borderId="12" xfId="0" applyFont="1" applyFill="1" applyBorder="1" applyAlignment="1">
      <alignment vertical="center" wrapText="1"/>
    </xf>
    <xf numFmtId="0" fontId="5" fillId="11" borderId="3" xfId="0" applyFont="1" applyFill="1" applyBorder="1"/>
    <xf numFmtId="0" fontId="5" fillId="11" borderId="3" xfId="0" applyFont="1" applyFill="1" applyBorder="1" applyAlignment="1">
      <alignment vertical="center" wrapText="1"/>
    </xf>
    <xf numFmtId="164" fontId="4" fillId="11" borderId="3" xfId="0" applyNumberFormat="1" applyFont="1" applyFill="1" applyBorder="1" applyAlignment="1">
      <alignment vertical="center" wrapText="1"/>
    </xf>
    <xf numFmtId="9" fontId="4" fillId="11" borderId="3" xfId="1" applyFont="1" applyFill="1" applyBorder="1" applyAlignment="1">
      <alignment vertical="center" wrapText="1"/>
    </xf>
    <xf numFmtId="164" fontId="4" fillId="5" borderId="3" xfId="0" applyNumberFormat="1" applyFont="1" applyFill="1" applyBorder="1" applyAlignment="1">
      <alignment vertical="center"/>
    </xf>
    <xf numFmtId="9" fontId="4" fillId="5" borderId="3" xfId="1" applyFont="1" applyFill="1" applyBorder="1" applyAlignment="1">
      <alignment vertical="center"/>
    </xf>
    <xf numFmtId="0" fontId="2" fillId="0" borderId="0" xfId="0" applyFont="1"/>
    <xf numFmtId="0" fontId="7" fillId="13" borderId="36" xfId="0" applyFont="1" applyFill="1" applyBorder="1" applyAlignment="1">
      <alignment horizontal="right" vertical="center" wrapText="1"/>
    </xf>
    <xf numFmtId="0" fontId="7" fillId="14" borderId="36" xfId="0" applyFont="1" applyFill="1" applyBorder="1" applyAlignment="1">
      <alignment horizontal="right" vertical="center" wrapText="1"/>
    </xf>
    <xf numFmtId="0" fontId="7" fillId="13" borderId="37" xfId="0" applyFont="1" applyFill="1" applyBorder="1" applyAlignment="1">
      <alignment horizontal="right" vertical="center" wrapText="1"/>
    </xf>
    <xf numFmtId="0" fontId="6" fillId="12" borderId="38" xfId="0" applyFont="1" applyFill="1" applyBorder="1" applyAlignment="1">
      <alignment horizontal="center" vertical="center" wrapText="1"/>
    </xf>
    <xf numFmtId="0" fontId="6" fillId="12" borderId="39" xfId="0" applyFont="1" applyFill="1" applyBorder="1" applyAlignment="1">
      <alignment horizontal="center" vertical="center" wrapText="1"/>
    </xf>
    <xf numFmtId="0" fontId="7" fillId="13" borderId="40" xfId="0" applyFont="1" applyFill="1" applyBorder="1" applyAlignment="1">
      <alignment horizontal="left" vertical="center" wrapText="1"/>
    </xf>
    <xf numFmtId="0" fontId="7" fillId="14" borderId="40" xfId="0" applyFont="1" applyFill="1" applyBorder="1" applyAlignment="1">
      <alignment horizontal="left" vertical="center" wrapText="1"/>
    </xf>
    <xf numFmtId="0" fontId="7" fillId="13" borderId="41" xfId="0" applyFont="1" applyFill="1" applyBorder="1" applyAlignment="1">
      <alignment horizontal="left" vertical="center" wrapText="1"/>
    </xf>
    <xf numFmtId="0" fontId="7" fillId="14" borderId="42" xfId="0" applyFont="1" applyFill="1" applyBorder="1" applyAlignment="1">
      <alignment horizontal="left" vertical="center" wrapText="1"/>
    </xf>
    <xf numFmtId="0" fontId="7" fillId="14" borderId="43" xfId="0" applyFont="1" applyFill="1" applyBorder="1" applyAlignment="1">
      <alignment horizontal="right" vertical="center" wrapText="1"/>
    </xf>
    <xf numFmtId="9" fontId="7" fillId="13" borderId="36" xfId="0" applyNumberFormat="1" applyFont="1" applyFill="1" applyBorder="1" applyAlignment="1">
      <alignment horizontal="right" vertical="center" wrapText="1"/>
    </xf>
    <xf numFmtId="0" fontId="4" fillId="5" borderId="35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Ignacio Germone" id="{BE06FFD0-E55B-49AF-B242-8C510089C6FC}" userId="S::igermone@inefop.org.uy::9e46e5e5-c752-4fc0-ba7a-6ff28b9eded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8" dT="2021-12-13T17:56:10.74" personId="{BE06FFD0-E55B-49AF-B242-8C510089C6FC}" id="{4AD27935-D73D-448C-9413-CAF049D22BE9}">
    <text>No se toma Coursera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7D473-3431-4740-8F73-35C100140DD7}">
  <dimension ref="A1:E53"/>
  <sheetViews>
    <sheetView workbookViewId="0"/>
  </sheetViews>
  <sheetFormatPr defaultColWidth="11.42578125" defaultRowHeight="15"/>
  <cols>
    <col min="2" max="2" width="58.5703125" customWidth="1"/>
    <col min="3" max="3" width="12.85546875" customWidth="1"/>
    <col min="5" max="5" width="10.42578125" customWidth="1"/>
  </cols>
  <sheetData>
    <row r="1" spans="1:5" ht="32.25" thickBot="1">
      <c r="A1" s="92" t="s">
        <v>0</v>
      </c>
      <c r="C1" s="1" t="s">
        <v>1</v>
      </c>
      <c r="D1" s="1" t="s">
        <v>2</v>
      </c>
      <c r="E1" s="2" t="s">
        <v>3</v>
      </c>
    </row>
    <row r="2" spans="1:5" ht="18" thickBot="1">
      <c r="A2" s="3" t="s">
        <v>4</v>
      </c>
      <c r="B2" s="4" t="s">
        <v>5</v>
      </c>
      <c r="C2" s="5">
        <f t="shared" ref="C2" si="0">+C3+C10+C17+C22</f>
        <v>1430.2</v>
      </c>
      <c r="D2" s="5">
        <f>+SUM(D3:D22)</f>
        <v>942.69999999999993</v>
      </c>
      <c r="E2" s="6">
        <f>+D2/C2</f>
        <v>0.65913858201650111</v>
      </c>
    </row>
    <row r="3" spans="1:5" ht="16.5" thickBot="1">
      <c r="A3" s="7" t="s">
        <v>6</v>
      </c>
      <c r="B3" s="8" t="s">
        <v>7</v>
      </c>
      <c r="C3" s="9">
        <f t="shared" ref="C3" si="1">SUM(C4:C9)</f>
        <v>82.399999999999991</v>
      </c>
      <c r="D3" s="9">
        <v>44.4</v>
      </c>
      <c r="E3" s="10">
        <f t="shared" ref="E3:E53" si="2">+D3/C3</f>
        <v>0.53883495145631077</v>
      </c>
    </row>
    <row r="4" spans="1:5" ht="15.75" hidden="1" thickBot="1">
      <c r="A4" s="11" t="s">
        <v>8</v>
      </c>
      <c r="B4" s="12" t="s">
        <v>9</v>
      </c>
      <c r="C4" s="13">
        <v>1.2</v>
      </c>
      <c r="D4" s="13"/>
      <c r="E4" s="14">
        <f t="shared" si="2"/>
        <v>0</v>
      </c>
    </row>
    <row r="5" spans="1:5" ht="15.75" hidden="1" thickBot="1">
      <c r="A5" s="15" t="s">
        <v>10</v>
      </c>
      <c r="B5" s="16" t="s">
        <v>11</v>
      </c>
      <c r="C5" s="17">
        <v>9.5</v>
      </c>
      <c r="D5" s="17"/>
      <c r="E5" s="18">
        <f t="shared" si="2"/>
        <v>0</v>
      </c>
    </row>
    <row r="6" spans="1:5" ht="15.75" hidden="1" thickBot="1">
      <c r="A6" s="19" t="s">
        <v>12</v>
      </c>
      <c r="B6" s="20" t="s">
        <v>13</v>
      </c>
      <c r="C6" s="21">
        <v>10.5</v>
      </c>
      <c r="D6" s="21"/>
      <c r="E6" s="22">
        <f t="shared" si="2"/>
        <v>0</v>
      </c>
    </row>
    <row r="7" spans="1:5" ht="15.75" hidden="1" thickBot="1">
      <c r="A7" s="23" t="s">
        <v>14</v>
      </c>
      <c r="B7" s="16" t="s">
        <v>15</v>
      </c>
      <c r="C7" s="17">
        <v>25.6</v>
      </c>
      <c r="D7" s="17"/>
      <c r="E7" s="18">
        <f t="shared" si="2"/>
        <v>0</v>
      </c>
    </row>
    <row r="8" spans="1:5" ht="15.75" hidden="1" thickBot="1">
      <c r="A8" s="19" t="s">
        <v>16</v>
      </c>
      <c r="B8" s="20" t="s">
        <v>17</v>
      </c>
      <c r="C8" s="21">
        <f>5.7+18.4+1.5</f>
        <v>25.599999999999998</v>
      </c>
      <c r="D8" s="21"/>
      <c r="E8" s="22">
        <f t="shared" si="2"/>
        <v>0</v>
      </c>
    </row>
    <row r="9" spans="1:5" ht="15.75" hidden="1" thickBot="1">
      <c r="A9" s="24" t="s">
        <v>18</v>
      </c>
      <c r="B9" s="16" t="s">
        <v>19</v>
      </c>
      <c r="C9" s="25">
        <v>10</v>
      </c>
      <c r="D9" s="25"/>
      <c r="E9" s="26">
        <f t="shared" si="2"/>
        <v>0</v>
      </c>
    </row>
    <row r="10" spans="1:5" ht="16.5" thickBot="1">
      <c r="A10" s="27" t="s">
        <v>20</v>
      </c>
      <c r="B10" s="28" t="s">
        <v>21</v>
      </c>
      <c r="C10" s="9">
        <f>+C11+C12+C15+C16</f>
        <v>819.50000000000011</v>
      </c>
      <c r="D10" s="9">
        <v>444</v>
      </c>
      <c r="E10" s="10">
        <f t="shared" si="2"/>
        <v>0.54179377669310547</v>
      </c>
    </row>
    <row r="11" spans="1:5" ht="15.75" hidden="1" thickBot="1">
      <c r="A11" s="29" t="s">
        <v>22</v>
      </c>
      <c r="B11" s="30" t="s">
        <v>23</v>
      </c>
      <c r="C11" s="31">
        <v>1.6</v>
      </c>
      <c r="D11" s="31"/>
      <c r="E11" s="32">
        <f t="shared" si="2"/>
        <v>0</v>
      </c>
    </row>
    <row r="12" spans="1:5" ht="15.75" hidden="1" thickBot="1">
      <c r="A12" s="33" t="s">
        <v>24</v>
      </c>
      <c r="B12" s="34" t="s">
        <v>25</v>
      </c>
      <c r="C12" s="35">
        <f>SUM(C13:C14)</f>
        <v>413.3</v>
      </c>
      <c r="D12" s="35"/>
      <c r="E12" s="36">
        <f t="shared" si="2"/>
        <v>0</v>
      </c>
    </row>
    <row r="13" spans="1:5" ht="15.75" hidden="1" thickBot="1">
      <c r="A13" s="37" t="s">
        <v>26</v>
      </c>
      <c r="B13" s="38" t="s">
        <v>27</v>
      </c>
      <c r="C13" s="21">
        <v>300</v>
      </c>
      <c r="D13" s="21"/>
      <c r="E13" s="22">
        <f t="shared" si="2"/>
        <v>0</v>
      </c>
    </row>
    <row r="14" spans="1:5" ht="30.75" hidden="1" thickBot="1">
      <c r="A14" s="37" t="s">
        <v>28</v>
      </c>
      <c r="B14" s="38" t="s">
        <v>29</v>
      </c>
      <c r="C14" s="21">
        <f>93.3+20</f>
        <v>113.3</v>
      </c>
      <c r="D14" s="21"/>
      <c r="E14" s="22">
        <f t="shared" si="2"/>
        <v>0</v>
      </c>
    </row>
    <row r="15" spans="1:5" ht="15.75" hidden="1" thickBot="1">
      <c r="A15" s="33" t="s">
        <v>30</v>
      </c>
      <c r="B15" s="34" t="s">
        <v>31</v>
      </c>
      <c r="C15" s="35">
        <v>172</v>
      </c>
      <c r="D15" s="35"/>
      <c r="E15" s="36">
        <f t="shared" si="2"/>
        <v>0</v>
      </c>
    </row>
    <row r="16" spans="1:5" ht="15.75" hidden="1" thickBot="1">
      <c r="A16" s="39" t="s">
        <v>32</v>
      </c>
      <c r="B16" s="40" t="s">
        <v>33</v>
      </c>
      <c r="C16" s="41">
        <f>94+60+23+10.6+45</f>
        <v>232.6</v>
      </c>
      <c r="D16" s="41"/>
      <c r="E16" s="42">
        <f t="shared" si="2"/>
        <v>0</v>
      </c>
    </row>
    <row r="17" spans="1:5" ht="16.5" thickBot="1">
      <c r="A17" s="27" t="s">
        <v>34</v>
      </c>
      <c r="B17" s="28" t="s">
        <v>35</v>
      </c>
      <c r="C17" s="9">
        <f>SUM(C18:C21)</f>
        <v>106.6</v>
      </c>
      <c r="D17" s="9">
        <v>42.3</v>
      </c>
      <c r="E17" s="10">
        <f t="shared" si="2"/>
        <v>0.3968105065666041</v>
      </c>
    </row>
    <row r="18" spans="1:5" ht="15.75" hidden="1" thickBot="1">
      <c r="A18" s="43" t="s">
        <v>36</v>
      </c>
      <c r="B18" s="44" t="s">
        <v>37</v>
      </c>
      <c r="C18" s="13">
        <f>53.9-5</f>
        <v>48.9</v>
      </c>
      <c r="D18" s="13"/>
      <c r="E18" s="14">
        <f t="shared" si="2"/>
        <v>0</v>
      </c>
    </row>
    <row r="19" spans="1:5" ht="15.75" hidden="1" thickBot="1">
      <c r="A19" s="45" t="s">
        <v>38</v>
      </c>
      <c r="B19" s="46" t="s">
        <v>39</v>
      </c>
      <c r="C19" s="21">
        <v>32.4</v>
      </c>
      <c r="D19" s="21"/>
      <c r="E19" s="22">
        <f t="shared" si="2"/>
        <v>0</v>
      </c>
    </row>
    <row r="20" spans="1:5" ht="15.75" hidden="1" thickBot="1">
      <c r="A20" s="45" t="s">
        <v>40</v>
      </c>
      <c r="B20" s="46" t="s">
        <v>41</v>
      </c>
      <c r="C20" s="21">
        <v>5.3</v>
      </c>
      <c r="D20" s="21"/>
      <c r="E20" s="22">
        <f t="shared" si="2"/>
        <v>0</v>
      </c>
    </row>
    <row r="21" spans="1:5" ht="15.75" hidden="1" thickBot="1">
      <c r="A21" s="47" t="s">
        <v>42</v>
      </c>
      <c r="B21" s="48" t="s">
        <v>43</v>
      </c>
      <c r="C21" s="49">
        <v>20</v>
      </c>
      <c r="D21" s="49"/>
      <c r="E21" s="50">
        <f t="shared" si="2"/>
        <v>0</v>
      </c>
    </row>
    <row r="22" spans="1:5" ht="16.5" thickBot="1">
      <c r="A22" s="27" t="s">
        <v>44</v>
      </c>
      <c r="B22" s="28" t="s">
        <v>45</v>
      </c>
      <c r="C22" s="9">
        <f>SUM(C23:C25)</f>
        <v>421.7</v>
      </c>
      <c r="D22" s="9">
        <v>412</v>
      </c>
      <c r="E22" s="10">
        <f t="shared" si="2"/>
        <v>0.97699786578136116</v>
      </c>
    </row>
    <row r="23" spans="1:5" ht="15.75" hidden="1" thickBot="1">
      <c r="A23" s="43" t="s">
        <v>46</v>
      </c>
      <c r="B23" s="44" t="s">
        <v>47</v>
      </c>
      <c r="C23" s="13">
        <v>352</v>
      </c>
      <c r="D23" s="13"/>
      <c r="E23" s="14">
        <f t="shared" si="2"/>
        <v>0</v>
      </c>
    </row>
    <row r="24" spans="1:5" ht="15.75" hidden="1" thickBot="1">
      <c r="A24" s="45" t="s">
        <v>48</v>
      </c>
      <c r="B24" s="46" t="s">
        <v>49</v>
      </c>
      <c r="C24" s="21">
        <v>50</v>
      </c>
      <c r="D24" s="21"/>
      <c r="E24" s="22">
        <f t="shared" si="2"/>
        <v>0</v>
      </c>
    </row>
    <row r="25" spans="1:5" ht="15.75" hidden="1" thickBot="1">
      <c r="A25" s="45" t="s">
        <v>50</v>
      </c>
      <c r="B25" s="46" t="s">
        <v>51</v>
      </c>
      <c r="C25" s="51">
        <v>19.7</v>
      </c>
      <c r="D25" s="51"/>
      <c r="E25" s="52">
        <f t="shared" si="2"/>
        <v>0</v>
      </c>
    </row>
    <row r="26" spans="1:5" ht="18" thickBot="1">
      <c r="A26" s="53" t="s">
        <v>52</v>
      </c>
      <c r="B26" s="54" t="s">
        <v>53</v>
      </c>
      <c r="C26" s="55">
        <f>+C27+C31+C36+C39+C40+C41</f>
        <v>30.7</v>
      </c>
      <c r="D26" s="55">
        <f>+SUM(D27:D41)</f>
        <v>8.91</v>
      </c>
      <c r="E26" s="56">
        <f t="shared" si="2"/>
        <v>0.29022801302931595</v>
      </c>
    </row>
    <row r="27" spans="1:5" ht="16.5" thickBot="1">
      <c r="A27" s="57" t="s">
        <v>54</v>
      </c>
      <c r="B27" s="58" t="s">
        <v>55</v>
      </c>
      <c r="C27" s="59">
        <f>SUM(C28:C30)</f>
        <v>10</v>
      </c>
      <c r="D27" s="59">
        <v>0.61</v>
      </c>
      <c r="E27" s="60">
        <f t="shared" si="2"/>
        <v>6.0999999999999999E-2</v>
      </c>
    </row>
    <row r="28" spans="1:5" ht="15.75" hidden="1" thickBot="1">
      <c r="A28" s="43" t="s">
        <v>56</v>
      </c>
      <c r="B28" s="44" t="s">
        <v>57</v>
      </c>
      <c r="C28" s="13">
        <v>3.4</v>
      </c>
      <c r="D28" s="13"/>
      <c r="E28" s="14">
        <f t="shared" si="2"/>
        <v>0</v>
      </c>
    </row>
    <row r="29" spans="1:5" ht="15.75" hidden="1" thickBot="1">
      <c r="A29" s="45" t="s">
        <v>58</v>
      </c>
      <c r="B29" s="46" t="s">
        <v>59</v>
      </c>
      <c r="C29" s="21">
        <v>3.3</v>
      </c>
      <c r="D29" s="21"/>
      <c r="E29" s="22">
        <f t="shared" si="2"/>
        <v>0</v>
      </c>
    </row>
    <row r="30" spans="1:5" ht="15.75" hidden="1" thickBot="1">
      <c r="A30" s="45" t="s">
        <v>60</v>
      </c>
      <c r="B30" s="46" t="s">
        <v>61</v>
      </c>
      <c r="C30" s="51">
        <v>3.3</v>
      </c>
      <c r="D30" s="51"/>
      <c r="E30" s="52">
        <f t="shared" si="2"/>
        <v>0</v>
      </c>
    </row>
    <row r="31" spans="1:5" ht="16.5" thickBot="1">
      <c r="A31" s="57" t="s">
        <v>62</v>
      </c>
      <c r="B31" s="58" t="s">
        <v>63</v>
      </c>
      <c r="C31" s="59">
        <f>SUM(C32:C35)</f>
        <v>15.5</v>
      </c>
      <c r="D31" s="59">
        <v>6.8</v>
      </c>
      <c r="E31" s="60">
        <f t="shared" si="2"/>
        <v>0.43870967741935485</v>
      </c>
    </row>
    <row r="32" spans="1:5" ht="15.75" hidden="1" thickBot="1">
      <c r="A32" s="43" t="s">
        <v>64</v>
      </c>
      <c r="B32" s="44" t="s">
        <v>65</v>
      </c>
      <c r="C32" s="13">
        <v>4</v>
      </c>
      <c r="D32" s="13"/>
      <c r="E32" s="14">
        <f t="shared" si="2"/>
        <v>0</v>
      </c>
    </row>
    <row r="33" spans="1:5" ht="15.75" hidden="1" thickBot="1">
      <c r="A33" s="45" t="s">
        <v>66</v>
      </c>
      <c r="B33" s="46" t="s">
        <v>67</v>
      </c>
      <c r="C33" s="21">
        <v>1</v>
      </c>
      <c r="D33" s="21"/>
      <c r="E33" s="22">
        <f t="shared" si="2"/>
        <v>0</v>
      </c>
    </row>
    <row r="34" spans="1:5" ht="15.75" hidden="1" thickBot="1">
      <c r="A34" s="43" t="s">
        <v>68</v>
      </c>
      <c r="B34" s="44" t="s">
        <v>69</v>
      </c>
      <c r="C34" s="13">
        <v>1</v>
      </c>
      <c r="D34" s="13"/>
      <c r="E34" s="14">
        <f t="shared" si="2"/>
        <v>0</v>
      </c>
    </row>
    <row r="35" spans="1:5" ht="15.75" hidden="1" thickBot="1">
      <c r="A35" s="45" t="s">
        <v>70</v>
      </c>
      <c r="B35" s="46" t="s">
        <v>71</v>
      </c>
      <c r="C35" s="21">
        <v>9.5</v>
      </c>
      <c r="D35" s="21"/>
      <c r="E35" s="22">
        <f t="shared" si="2"/>
        <v>0</v>
      </c>
    </row>
    <row r="36" spans="1:5" ht="16.5" thickBot="1">
      <c r="A36" s="57" t="s">
        <v>72</v>
      </c>
      <c r="B36" s="58" t="s">
        <v>73</v>
      </c>
      <c r="C36" s="59">
        <f>SUM(C37:C38)</f>
        <v>1</v>
      </c>
      <c r="D36" s="59">
        <v>0</v>
      </c>
      <c r="E36" s="60">
        <f t="shared" si="2"/>
        <v>0</v>
      </c>
    </row>
    <row r="37" spans="1:5" ht="15.75" hidden="1" thickBot="1">
      <c r="A37" s="61" t="s">
        <v>74</v>
      </c>
      <c r="B37" s="62" t="s">
        <v>75</v>
      </c>
      <c r="C37" s="63">
        <v>1</v>
      </c>
      <c r="D37" s="63"/>
      <c r="E37" s="64">
        <f t="shared" si="2"/>
        <v>0</v>
      </c>
    </row>
    <row r="38" spans="1:5" ht="15.75" hidden="1" thickBot="1">
      <c r="A38" s="65" t="s">
        <v>76</v>
      </c>
      <c r="B38" s="66" t="s">
        <v>77</v>
      </c>
      <c r="C38" s="51">
        <v>0</v>
      </c>
      <c r="D38" s="51"/>
      <c r="E38" s="52" t="e">
        <f t="shared" si="2"/>
        <v>#DIV/0!</v>
      </c>
    </row>
    <row r="39" spans="1:5" ht="16.5" thickBot="1">
      <c r="A39" s="57" t="s">
        <v>78</v>
      </c>
      <c r="B39" s="58" t="s">
        <v>79</v>
      </c>
      <c r="C39" s="59">
        <v>0</v>
      </c>
      <c r="D39" s="59">
        <v>0</v>
      </c>
      <c r="E39" s="60">
        <v>0</v>
      </c>
    </row>
    <row r="40" spans="1:5" ht="16.5" thickBot="1">
      <c r="A40" s="57" t="s">
        <v>80</v>
      </c>
      <c r="B40" s="58" t="s">
        <v>81</v>
      </c>
      <c r="C40" s="59">
        <v>3.2</v>
      </c>
      <c r="D40" s="59">
        <v>1.5</v>
      </c>
      <c r="E40" s="60">
        <f t="shared" si="2"/>
        <v>0.46875</v>
      </c>
    </row>
    <row r="41" spans="1:5" ht="16.5" thickBot="1">
      <c r="A41" s="57" t="s">
        <v>82</v>
      </c>
      <c r="B41" s="58" t="s">
        <v>83</v>
      </c>
      <c r="C41" s="59">
        <v>1</v>
      </c>
      <c r="D41" s="59">
        <v>0</v>
      </c>
      <c r="E41" s="60">
        <f t="shared" si="2"/>
        <v>0</v>
      </c>
    </row>
    <row r="42" spans="1:5" ht="18" customHeight="1" thickBot="1">
      <c r="A42" s="67" t="s">
        <v>84</v>
      </c>
      <c r="B42" s="67" t="s">
        <v>85</v>
      </c>
      <c r="C42" s="68">
        <f>+C43+C44+C45+C48+C49+C50+C51</f>
        <v>21.1</v>
      </c>
      <c r="D42" s="68">
        <f>+SUM(D43:D51)</f>
        <v>18.200000000000003</v>
      </c>
      <c r="E42" s="69">
        <f t="shared" si="2"/>
        <v>0.86255924170616116</v>
      </c>
    </row>
    <row r="43" spans="1:5" ht="16.5" thickBot="1">
      <c r="A43" s="70" t="s">
        <v>86</v>
      </c>
      <c r="B43" s="71" t="s">
        <v>87</v>
      </c>
      <c r="C43" s="72">
        <v>1</v>
      </c>
      <c r="D43" s="72">
        <v>0</v>
      </c>
      <c r="E43" s="73">
        <f t="shared" si="2"/>
        <v>0</v>
      </c>
    </row>
    <row r="44" spans="1:5" ht="16.5" thickBot="1">
      <c r="A44" s="70" t="s">
        <v>88</v>
      </c>
      <c r="B44" s="71" t="s">
        <v>89</v>
      </c>
      <c r="C44" s="72">
        <v>16.600000000000001</v>
      </c>
      <c r="D44" s="72">
        <v>13.8</v>
      </c>
      <c r="E44" s="73">
        <f t="shared" si="2"/>
        <v>0.83132530120481929</v>
      </c>
    </row>
    <row r="45" spans="1:5" ht="16.5" thickBot="1">
      <c r="A45" s="74" t="s">
        <v>90</v>
      </c>
      <c r="B45" s="75" t="s">
        <v>91</v>
      </c>
      <c r="C45" s="76">
        <v>2</v>
      </c>
      <c r="D45" s="76">
        <v>0</v>
      </c>
      <c r="E45" s="77">
        <f t="shared" si="2"/>
        <v>0</v>
      </c>
    </row>
    <row r="46" spans="1:5" ht="15.75" hidden="1" thickBot="1">
      <c r="A46" s="61" t="s">
        <v>92</v>
      </c>
      <c r="B46" s="78" t="s">
        <v>93</v>
      </c>
      <c r="C46" s="79">
        <v>1</v>
      </c>
      <c r="D46" s="79"/>
      <c r="E46" s="80">
        <f t="shared" si="2"/>
        <v>0</v>
      </c>
    </row>
    <row r="47" spans="1:5" ht="15.75" hidden="1" thickBot="1">
      <c r="A47" s="65" t="s">
        <v>94</v>
      </c>
      <c r="B47" s="81" t="s">
        <v>95</v>
      </c>
      <c r="C47" s="82">
        <v>1</v>
      </c>
      <c r="D47" s="82"/>
      <c r="E47" s="83">
        <f t="shared" si="2"/>
        <v>0</v>
      </c>
    </row>
    <row r="48" spans="1:5" ht="16.5" thickBot="1">
      <c r="A48" s="74" t="s">
        <v>96</v>
      </c>
      <c r="B48" s="75" t="s">
        <v>97</v>
      </c>
      <c r="C48" s="76">
        <v>0</v>
      </c>
      <c r="D48" s="76">
        <v>0</v>
      </c>
      <c r="E48" s="77">
        <v>0</v>
      </c>
    </row>
    <row r="49" spans="1:5" ht="16.5" thickBot="1">
      <c r="A49" s="74" t="s">
        <v>98</v>
      </c>
      <c r="B49" s="75" t="s">
        <v>99</v>
      </c>
      <c r="C49" s="76">
        <v>1.5</v>
      </c>
      <c r="D49" s="76">
        <v>4.4000000000000004</v>
      </c>
      <c r="E49" s="77">
        <f t="shared" si="2"/>
        <v>2.9333333333333336</v>
      </c>
    </row>
    <row r="50" spans="1:5" ht="16.5" thickBot="1">
      <c r="A50" s="74" t="s">
        <v>100</v>
      </c>
      <c r="B50" s="75" t="s">
        <v>101</v>
      </c>
      <c r="C50" s="76">
        <v>0</v>
      </c>
      <c r="D50" s="76">
        <v>0</v>
      </c>
      <c r="E50" s="77">
        <v>0</v>
      </c>
    </row>
    <row r="51" spans="1:5" ht="32.25" thickBot="1">
      <c r="A51" s="84" t="s">
        <v>102</v>
      </c>
      <c r="B51" s="85" t="s">
        <v>103</v>
      </c>
      <c r="C51" s="72">
        <v>0</v>
      </c>
      <c r="D51" s="72">
        <v>0</v>
      </c>
      <c r="E51" s="73">
        <v>0</v>
      </c>
    </row>
    <row r="52" spans="1:5" ht="18" thickBot="1">
      <c r="A52" s="86" t="s">
        <v>104</v>
      </c>
      <c r="B52" s="87" t="s">
        <v>105</v>
      </c>
      <c r="C52" s="88">
        <v>326</v>
      </c>
      <c r="D52" s="88">
        <v>329</v>
      </c>
      <c r="E52" s="89">
        <f t="shared" si="2"/>
        <v>1.00920245398773</v>
      </c>
    </row>
    <row r="53" spans="1:5" ht="18" thickBot="1">
      <c r="A53" s="104" t="s">
        <v>106</v>
      </c>
      <c r="B53" s="105"/>
      <c r="C53" s="90">
        <f t="shared" ref="C53" si="3">+C2+C26+C42+C52</f>
        <v>1808</v>
      </c>
      <c r="D53" s="90">
        <f>+D52+D42+D26+D2</f>
        <v>1298.81</v>
      </c>
      <c r="E53" s="91">
        <f t="shared" si="2"/>
        <v>0.71836836283185834</v>
      </c>
    </row>
  </sheetData>
  <mergeCells count="1">
    <mergeCell ref="A53:B53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832AF-53F4-4CAB-AAE2-75E4A9F6B407}">
  <dimension ref="A3:D7"/>
  <sheetViews>
    <sheetView tabSelected="1" workbookViewId="0">
      <selection activeCell="E19" sqref="E19"/>
    </sheetView>
  </sheetViews>
  <sheetFormatPr defaultColWidth="11.42578125" defaultRowHeight="15"/>
  <cols>
    <col min="2" max="2" width="14.42578125" customWidth="1"/>
  </cols>
  <sheetData>
    <row r="3" spans="1:4" ht="30.75" thickBot="1">
      <c r="A3" s="96" t="s">
        <v>107</v>
      </c>
      <c r="B3" s="97" t="s">
        <v>1</v>
      </c>
      <c r="C3" s="97" t="s">
        <v>108</v>
      </c>
      <c r="D3" s="97" t="s">
        <v>109</v>
      </c>
    </row>
    <row r="4" spans="1:4" ht="15.75" thickBot="1">
      <c r="A4" s="98" t="s">
        <v>110</v>
      </c>
      <c r="B4" s="93" t="s">
        <v>111</v>
      </c>
      <c r="C4" s="93" t="s">
        <v>112</v>
      </c>
      <c r="D4" s="103">
        <v>1.02</v>
      </c>
    </row>
    <row r="5" spans="1:4" ht="15.75" thickBot="1">
      <c r="A5" s="99" t="s">
        <v>113</v>
      </c>
      <c r="B5" s="94" t="s">
        <v>114</v>
      </c>
      <c r="C5" s="94" t="s">
        <v>115</v>
      </c>
      <c r="D5" s="94">
        <v>0</v>
      </c>
    </row>
    <row r="6" spans="1:4" ht="15.75" thickBot="1">
      <c r="A6" s="100" t="s">
        <v>116</v>
      </c>
      <c r="B6" s="95" t="s">
        <v>117</v>
      </c>
      <c r="C6" s="95" t="s">
        <v>118</v>
      </c>
      <c r="D6" s="95" t="s">
        <v>119</v>
      </c>
    </row>
    <row r="7" spans="1:4" ht="15.75" thickTop="1">
      <c r="A7" s="101" t="s">
        <v>120</v>
      </c>
      <c r="B7" s="102" t="s">
        <v>121</v>
      </c>
      <c r="C7" s="102" t="s">
        <v>122</v>
      </c>
      <c r="D7" s="102" t="s">
        <v>123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BD474A4C67181409EB0B8AB0B351A2E" ma:contentTypeVersion="12" ma:contentTypeDescription="Crear nuevo documento." ma:contentTypeScope="" ma:versionID="01804d6f4ae615436280224f057041d6">
  <xsd:schema xmlns:xsd="http://www.w3.org/2001/XMLSchema" xmlns:xs="http://www.w3.org/2001/XMLSchema" xmlns:p="http://schemas.microsoft.com/office/2006/metadata/properties" xmlns:ns2="3a4b14b0-51e5-42d1-a2da-6b667508de3d" xmlns:ns3="52bf728e-79aa-4709-aee6-38096aec9326" targetNamespace="http://schemas.microsoft.com/office/2006/metadata/properties" ma:root="true" ma:fieldsID="d93d935f426be63f6b533758278dbea0" ns2:_="" ns3:_="">
    <xsd:import namespace="3a4b14b0-51e5-42d1-a2da-6b667508de3d"/>
    <xsd:import namespace="52bf728e-79aa-4709-aee6-38096aec93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4b14b0-51e5-42d1-a2da-6b667508de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8ad85f51-9230-4a91-a537-1101e7b27e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bf728e-79aa-4709-aee6-38096aec932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6dd90c26-6665-41fb-81c1-3567d68e6a6a}" ma:internalName="TaxCatchAll" ma:showField="CatchAllData" ma:web="52bf728e-79aa-4709-aee6-38096aec93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2bf728e-79aa-4709-aee6-38096aec9326" xsi:nil="true"/>
    <lcf76f155ced4ddcb4097134ff3c332f xmlns="3a4b14b0-51e5-42d1-a2da-6b667508de3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ED3341E-A9D6-4334-B988-5ACAB6AE9CC2}"/>
</file>

<file path=customXml/itemProps2.xml><?xml version="1.0" encoding="utf-8"?>
<ds:datastoreItem xmlns:ds="http://schemas.openxmlformats.org/officeDocument/2006/customXml" ds:itemID="{B6BC9187-3118-4293-A22C-5F3B5A6C1BC9}"/>
</file>

<file path=customXml/itemProps3.xml><?xml version="1.0" encoding="utf-8"?>
<ds:datastoreItem xmlns:ds="http://schemas.openxmlformats.org/officeDocument/2006/customXml" ds:itemID="{474F3DBE-89EE-4C38-9D21-033E729D50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Gonzalo Mauri</dc:creator>
  <cp:keywords/>
  <dc:description/>
  <cp:lastModifiedBy>Luciana Peña</cp:lastModifiedBy>
  <cp:revision/>
  <dcterms:created xsi:type="dcterms:W3CDTF">2023-03-14T16:40:18Z</dcterms:created>
  <dcterms:modified xsi:type="dcterms:W3CDTF">2023-03-14T17:15:19Z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0x0101000BD474A4C67181409EB0B8AB0B351A2E</vt:lpwstr>
  </property>
</Properties>
</file>